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71-2025\1 výzva\"/>
    </mc:Choice>
  </mc:AlternateContent>
  <xr:revisionPtr revIDLastSave="0" documentId="13_ncr:1_{62DB72C7-7BE5-45D9-934E-8D24CAFF0FE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9" i="1" l="1"/>
  <c r="S10" i="1"/>
  <c r="S12" i="1"/>
  <c r="S8" i="1"/>
  <c r="T8" i="1"/>
  <c r="S11" i="1"/>
  <c r="T11" i="1"/>
  <c r="T12" i="1"/>
  <c r="S13" i="1"/>
  <c r="T13" i="1"/>
  <c r="P8" i="1"/>
  <c r="P9" i="1"/>
  <c r="P10" i="1"/>
  <c r="P11" i="1"/>
  <c r="P12" i="1"/>
  <c r="P13" i="1"/>
  <c r="S7" i="1"/>
  <c r="P7" i="1"/>
  <c r="T10" i="1" l="1"/>
  <c r="T9" i="1"/>
  <c r="R16" i="1"/>
  <c r="Q16" i="1"/>
  <c r="T7" i="1"/>
</calcChain>
</file>

<file path=xl/sharedStrings.xml><?xml version="1.0" encoding="utf-8"?>
<sst xmlns="http://schemas.openxmlformats.org/spreadsheetml/2006/main" count="76" uniqueCount="59">
  <si>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</si>
  <si>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</si>
  <si>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</si>
  <si>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</si>
  <si>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</si>
  <si>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</si>
  <si>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</si>
  <si>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</si>
  <si>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</si>
  <si>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</si>
  <si>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</si>
  <si>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</si>
  <si>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</si>
  <si>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32341000-5 - Mikrofony</t>
  </si>
  <si>
    <t>32342000-2 - Reproduktory</t>
  </si>
  <si>
    <t>32342410-9 - Zvukařské vybavení</t>
  </si>
  <si>
    <t>32351000-8 - Příslušenství pro zvuková a video zařízení</t>
  </si>
  <si>
    <t>38650000-6 - Fotografické vybavení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</si>
  <si>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</si>
  <si>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</si>
  <si>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</si>
  <si>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</si>
  <si>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</si>
  <si>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</si>
  <si>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</si>
  <si>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</si>
  <si>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</si>
  <si>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</si>
  <si>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</si>
  <si>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</si>
  <si>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</si>
  <si>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</si>
  <si>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</si>
  <si>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</si>
  <si>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</si>
  <si>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Samostatná faktura</t>
  </si>
  <si>
    <t>Příloha č. 2 Kupní smlouvy - Technická specifikace
Audiovizuální technika (II.) 071 - 2025</t>
  </si>
  <si>
    <t xml:space="preserve">Stativ na mobilní telefon </t>
  </si>
  <si>
    <t>Typ: tripod.
Držák na mobil: pro šířku alespoň 85 mm.
Stativový závit: standardní 1/4".
Materiál: hliník nebo nerezová ocel v kombinaci s plastem.
Transportní délka (složený stativ): max. 55 cm.
Pracovní výška: min. 170 cm.
Rychloupínací destička.
Rotace hlavy: 360°.
Protiskluzové nožičky.
Orientace mobilního telefonu: na výšku (portrait) i na šířku (landscape).</t>
  </si>
  <si>
    <t>ANO</t>
  </si>
  <si>
    <t xml:space="preserve">SGS-2024-010- Mgr. Švátora, Ph.D. </t>
  </si>
  <si>
    <t>Mgr. Karel Švátora, Ph.D.,
Tel.: 721 858 152,
37763 6403</t>
  </si>
  <si>
    <t>Klatovská 51,
301 00 Plzeň,
Fakulta pedagogická - Centrum tělesné výchovy a sportu,
místnost KL 119a</t>
  </si>
  <si>
    <t>14 dní</t>
  </si>
  <si>
    <t>Mikrofon</t>
  </si>
  <si>
    <t>Stojan na mikrofon</t>
  </si>
  <si>
    <t>Držák mikrofonu</t>
  </si>
  <si>
    <t>Ozvučovací reprobox</t>
  </si>
  <si>
    <t>Mikrofonní kabel</t>
  </si>
  <si>
    <t>21 dní</t>
  </si>
  <si>
    <t>Ing. Petr Stašek, 
Tel.: 37763 4608</t>
  </si>
  <si>
    <t>Univerzitní 26, 
301 00 Plzeň, 
Fakulta elektrotechnická - Katedra elektrotechniky a počítačového modelování,
místnost EK 604</t>
  </si>
  <si>
    <t>Zařízení by mělo být vybaveno dynamickým mikrofonem pro nástroje a vokály, s kardioidní směrovou charakteristikou. 
Frekvenční odezva by měla být v rozsahu alespoň 40 Hz až 15 000 Hz. 
Impedance by měla být nejméně 150 Ω (s reálnou hodnotou kolem 310 Ω při napojení na vstupy s nízkou impedancí). 
Citlivost by měla být maximálně −56,0 dBV/Pa (což odpovídá zhruba 1,6 mV při 1 Pa / 94 dB SPL).
Konektor by měl být tříkolíkový XLR (samec). 
Konstrukce by měla být robustní: tělo z odlitého ocelového materiálu, s ochrannou mřížkou z polykarbonátu a vnější ochranou sítí z nerezové oceli.
Hmotnost by měla být maximálně přibližně 284 gramů, délka zařízení kolem 157 mm, průměr ne větší než cca 32 mm v nejširším bodě.
Zařízení by mělo být vybaveno adaptérem pro upevnění na stojan a sáčkem (nebo pouzdrem) pro přenášení a ochranu.</t>
  </si>
  <si>
    <t>Zařízení by mělo být vybaveno stativem typu stojan na mikrofon s trojnožkou a teleskopickým raménkem (boom). 
Výška stativu by měla být nastavitelná minimálně 1041 mm (41 palců) až maximálně 1778 mm (70 palců).
Materiál konstrukce by měl být ocel s povrchovou úpravou práškovým lakem (černá), aby byla zajištěna odolnost a stabilita.
Základna by měla být trojnožková, sklopná / kolabovatelná pro snadný transport, a nohy by měly mít protiskluzové gumové koncovky.
Raménko boomu by mělo být teleskopické, umožňovat prodloužení délky a natáčení/úhel pro optimální umístění mikrofonu.
Mechanismus pro nastavení výšky by měl být twist clutch (otáčecí svorka) pro zajištění výšky v požadovaném rozsahu.
Stativ by měl mít závit vhodný pro běžné mikrofonní držáky – jak standard US 5/8-27, tak Euro 3/8-16 (adaptér nebo pevný závit).
Hmotnost stativu by měla být maximálně přibližně 2,4 kg (≈ 5,4 lb).
Rozměry pro balení / přepravu by neměly výrazně překračovat cca 85 × 20 × 10 cm, pokud se jedná o sbalený/sklopný stav.</t>
  </si>
  <si>
    <t>Zařízení by mělo být vybaveno nízkoprofilovým stativem-trojnožkou (tripod) s výsuvným ramenem (boom), určeným pro mikrofony u basových bubnů, zesilovačů atd. 
Výška by měla být nastavitelná alespoň 508 mm (20 palců) až maximálně 597 mm (23,5 palce). 
Materiál konstrukce by měl být ocel s černým práškovým povrchem pro odolnost.
Stativ by měl mít skládací bázi s trojnožkou, nohy opatřené proti-kluzovými gumovými koncovkami a s odnímatelným bílým bezpečnostním lemováním pro lepší viditelnost při slabém osvětlení. 
Rukojeť pro nastavení výšky by měla být typu twist-clutch.
Rameno boomu by mělo být teleskopické, umožňující přesné nasměrování mikrofonu. 
Závity by měly být kompatibilní s běžnými typy mikrofonních držáků – US standard 5/8-27 nebo Euro 3/8-16.
Hmotnost stativu by měla být maximálně kolem 1,8 kg.</t>
  </si>
  <si>
    <t>Zařízení by mělo být vybaveno držákem mikrofonu typu klips-zásuvka („clip“), který umožňuje volné nastavení náklonu mikrofonu. 
Materiál držáku by měl být plast.
Držák by měl být kompatibilní s mikrofony s průměrem korunice alespoň 26 mm až nejvýše 31 mm.
Včetně obalového materiálu by hmotnost držáku neměla překročit přibližně 20 g.
Rozměry balení nejméně cca 65 × 55 × 30 mm.</t>
  </si>
  <si>
    <t>Zařízení by mělo být vybaveno aktivním dvoupásmovým reproduktorem (bi-amped) o celkovém výkonu alespoň 1000 W (800 W pro nízké + 200 W pro vysoké frekvence). 
Kabinet by měl být z lehkého a odolného materiálu (polypropylen), s kovovou mřížkou a akustickou pěnou pro ochranu reproduktorů. 
Nízkofrekvenční měnič („woofer“) by měl mít velikost nejméně 12 palců a měnič vysokých frekvencí (driver) průměr cca 1,35 palce. 
Rozsah přenosu frekvencí by měl být minimálně od 48 Hz do 19 kHz (hranice -10 dB), případně od 53 Hz do 19 kHz (-3 dB). 
Maximální hladina zvuku (SPL) by měla být alespoň 119 dB. 
Citlivost u měření by měla být minimálně 95 dB. 
Reproduktor by měl mít vstupy pro mikrofon a linku (XLR + jack ¼"), stereo linkové vstupy (XLR/RCA), a výstup linkového signálu (XLR link out). 
Možnost ovládání: samostatné nastavitelné hlasitosti pro každý vstup, hlavní hlasitost, dvoupásmový ekvalizér (High / Low). 
Kužel pro montáž na tyč (“pole-mount”) by měl mít průměr nejméně 36 mm, přítomny rukojeti pro přenášení (na boku i nahoře) a alespoň čtyři body pro zavěšení (flying points) typu M8 po stranách.  
Rozměry zařízení by neměly přesahovat přibližně 355 × 611 × 350 mm (šířka × výška × hloubka) a hmotnost nejméně či maximálně kolem 14,6 kg. 
Napájení: 230 V AC / 50 Hz.</t>
  </si>
  <si>
    <t>Zařízení by mělo být vybaveno symetrickým mikrofonním kabelem s konektory typu XLR (samec ↔ samice). 
Délka kabelu by měla být alespoň 7,5 metru (≈ 25 stop). 
Kabel by měl mít jádro z kyslíkem zbavené mědi (oxygen-free copper), což zajišťuje vyšší odolnost vůči oxidaci a lepší kvalitu přenosu signálu. 
Spojky / konektory by měly být od renomovaného výrobce (např. Neutrik) a kontakty by měly být pozlacené (24k zlato) pro co nejčistší přenos signálu a snížení koroze. 
Kabel by měl mít kvalitní stínění („spiral shielding“) nebo „high-density braided/helical shielding“, aby se minimalizovalo rušení elektromagnetického šumu.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</si>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</sst>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3" fillId="0" borderId="0" applyNumberFormat="0" applyFill="0" applyBorder="0" applyAlignment="0" applyProtection="0"/>
  </cellStyleXfs>
  <cellXfs count="131">
    <xf numFmtId="0" fontId="0" fillId="0" borderId="0" xfId="0"/>
    <xf numFmtId="0" fontId="16" fillId="4" borderId="9" xfId="0" applyFont="1" applyFill="1" applyBorder="1" applyAlignment="1" applyProtection="1">
      <alignment horizontal="lef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1" xfId="0" applyFont="1" applyFill="1" applyBorder="1" applyAlignment="1" applyProtection="1">
      <alignment horizontal="left" vertical="center" wrapText="1" indent="1"/>
      <protection locked="0"/>
    </xf>
    <xf numFmtId="164" fontId="16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1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24" fillId="4" borderId="4" xfId="2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5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0" fontId="16" fillId="4" borderId="9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 vertical="center" wrapText="1"/>
    </xf>
    <xf numFmtId="0" fontId="3" fillId="6" borderId="9" xfId="0" applyFont="1" applyFill="1" applyBorder="1" applyAlignment="1" applyProtection="1">
      <alignment horizontal="center" vertical="center" wrapText="1"/>
    </xf>
    <xf numFmtId="0" fontId="15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16" fillId="4" borderId="11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15" fillId="3" borderId="2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16" fillId="4" borderId="13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3" fillId="6" borderId="16" xfId="0" applyFont="1" applyFill="1" applyBorder="1" applyAlignment="1" applyProtection="1">
      <alignment horizontal="center" vertical="center" wrapText="1"/>
    </xf>
    <xf numFmtId="0" fontId="15" fillId="3" borderId="16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6" fillId="3" borderId="16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16" fillId="4" borderId="15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15" fillId="3" borderId="17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6" fillId="3" borderId="17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6"/>
  <sheetViews>
    <sheetView tabSelected="1" zoomScale="86" zoomScaleNormal="86" workbookViewId="0">
      <selection activeCell="C7" sqref="C7"/>
    </sheetView>
  </sheetViews>
  <sheetFormatPr defaultRowHeight="15" x14ac:dyDescent="0.25"/>
  <cols>
    <col min="1" max="1" width="1.42578125" style="13" bestFit="1" customWidth="1"/>
    <col min="2" max="2" width="5.7109375" style="13" bestFit="1" customWidth="1"/>
    <col min="3" max="3" width="38.140625" style="12" customWidth="1"/>
    <col min="4" max="4" width="11.42578125" style="129" customWidth="1"/>
    <col min="5" max="5" width="9" style="11" bestFit="1" customWidth="1"/>
    <col min="6" max="6" width="113.28515625" style="12" customWidth="1"/>
    <col min="7" max="7" width="36.42578125" style="12" customWidth="1"/>
    <col min="8" max="8" width="27.7109375" style="12" customWidth="1"/>
    <col min="9" max="9" width="23.140625" style="12" customWidth="1"/>
    <col min="10" max="10" width="14.42578125" style="12" bestFit="1" customWidth="1"/>
    <col min="11" max="11" width="35.140625" style="13" customWidth="1"/>
    <col min="12" max="12" width="28.5703125" style="13" customWidth="1"/>
    <col min="13" max="13" width="27.140625" style="13" customWidth="1"/>
    <col min="14" max="14" width="34.28515625" style="12" customWidth="1"/>
    <col min="15" max="15" width="27.5703125" style="12" customWidth="1"/>
    <col min="16" max="16" width="17.7109375" style="12" hidden="1" customWidth="1"/>
    <col min="17" max="17" width="24" style="13" bestFit="1" customWidth="1"/>
    <col min="18" max="18" width="24.140625" style="13" customWidth="1"/>
    <col min="19" max="19" width="19.7109375" style="13" customWidth="1"/>
    <col min="20" max="20" width="17.85546875" style="13" customWidth="1"/>
    <col min="21" max="21" width="11.5703125" style="13" hidden="1" customWidth="1"/>
    <col min="22" max="22" width="36.7109375" style="14" customWidth="1"/>
    <col min="23" max="16384" width="9.140625" style="13"/>
  </cols>
  <sheetData>
    <row r="1" spans="2:22" ht="43.5" customHeight="1" x14ac:dyDescent="0.25">
      <c r="B1" s="9" t="s">
        <v>36</v>
      </c>
      <c r="C1" s="10"/>
      <c r="D1" s="10"/>
    </row>
    <row r="2" spans="2:22" ht="18" customHeight="1" x14ac:dyDescent="0.25">
      <c r="C2" s="13"/>
      <c r="D2" s="15"/>
      <c r="E2" s="16"/>
      <c r="F2" s="17"/>
      <c r="G2" s="17"/>
      <c r="H2" s="17"/>
      <c r="I2" s="13"/>
      <c r="J2" s="18"/>
      <c r="N2" s="19"/>
      <c r="O2" s="17"/>
      <c r="P2" s="17"/>
      <c r="Q2" s="17"/>
      <c r="R2" s="17"/>
      <c r="T2" s="20"/>
      <c r="U2" s="21"/>
      <c r="V2" s="22"/>
    </row>
    <row r="3" spans="2:22" ht="18" customHeight="1" x14ac:dyDescent="0.25">
      <c r="B3" s="23"/>
      <c r="C3" s="24" t="s">
        <v>0</v>
      </c>
      <c r="D3" s="25"/>
      <c r="E3" s="25"/>
      <c r="F3" s="25"/>
      <c r="G3" s="26"/>
      <c r="H3" s="26"/>
      <c r="I3" s="26"/>
      <c r="J3" s="26"/>
      <c r="K3" s="26"/>
      <c r="L3" s="26"/>
      <c r="M3" s="20"/>
      <c r="N3" s="27"/>
      <c r="O3" s="27"/>
      <c r="P3" s="27"/>
      <c r="Q3" s="27"/>
      <c r="R3" s="27"/>
      <c r="T3" s="20"/>
    </row>
    <row r="4" spans="2:22" ht="18" customHeight="1" thickBot="1" x14ac:dyDescent="0.3">
      <c r="B4" s="28"/>
      <c r="C4" s="29" t="s">
        <v>1</v>
      </c>
      <c r="D4" s="25"/>
      <c r="E4" s="25"/>
      <c r="F4" s="25"/>
      <c r="G4" s="25"/>
      <c r="H4" s="25"/>
      <c r="I4" s="20"/>
      <c r="J4" s="20"/>
      <c r="K4" s="20"/>
      <c r="L4" s="20"/>
      <c r="M4" s="20"/>
      <c r="N4" s="17"/>
      <c r="O4" s="17"/>
      <c r="P4" s="17"/>
      <c r="Q4" s="20"/>
      <c r="R4" s="20"/>
      <c r="T4" s="20"/>
    </row>
    <row r="5" spans="2:22" ht="34.5" customHeight="1" thickBot="1" x14ac:dyDescent="0.3">
      <c r="B5" s="30"/>
      <c r="C5" s="31"/>
      <c r="D5" s="32"/>
      <c r="E5" s="32"/>
      <c r="F5" s="17"/>
      <c r="G5" s="33" t="s">
        <v>2</v>
      </c>
      <c r="H5" s="34" t="s">
        <v>2</v>
      </c>
      <c r="I5" s="17"/>
      <c r="J5" s="17"/>
      <c r="N5" s="17"/>
      <c r="O5" s="35"/>
      <c r="P5" s="35"/>
      <c r="R5" s="33" t="s">
        <v>2</v>
      </c>
      <c r="V5" s="18"/>
    </row>
    <row r="6" spans="2:22" ht="76.5" customHeight="1" thickTop="1" thickBot="1" x14ac:dyDescent="0.3">
      <c r="B6" s="36" t="s">
        <v>3</v>
      </c>
      <c r="C6" s="37" t="s">
        <v>21</v>
      </c>
      <c r="D6" s="37" t="s">
        <v>4</v>
      </c>
      <c r="E6" s="37" t="s">
        <v>19</v>
      </c>
      <c r="F6" s="37" t="s">
        <v>20</v>
      </c>
      <c r="G6" s="38" t="s">
        <v>5</v>
      </c>
      <c r="H6" s="39" t="s">
        <v>34</v>
      </c>
      <c r="I6" s="37" t="s">
        <v>22</v>
      </c>
      <c r="J6" s="37" t="s">
        <v>23</v>
      </c>
      <c r="K6" s="37" t="s">
        <v>58</v>
      </c>
      <c r="L6" s="37" t="s">
        <v>24</v>
      </c>
      <c r="M6" s="40" t="s">
        <v>25</v>
      </c>
      <c r="N6" s="37" t="s">
        <v>26</v>
      </c>
      <c r="O6" s="37" t="s">
        <v>29</v>
      </c>
      <c r="P6" s="37" t="s">
        <v>30</v>
      </c>
      <c r="Q6" s="37" t="s">
        <v>6</v>
      </c>
      <c r="R6" s="41" t="s">
        <v>7</v>
      </c>
      <c r="S6" s="40" t="s">
        <v>8</v>
      </c>
      <c r="T6" s="40" t="s">
        <v>9</v>
      </c>
      <c r="U6" s="37" t="s">
        <v>27</v>
      </c>
      <c r="V6" s="42" t="s">
        <v>28</v>
      </c>
    </row>
    <row r="7" spans="2:22" ht="255.75" customHeight="1" thickTop="1" thickBot="1" x14ac:dyDescent="0.3">
      <c r="B7" s="43">
        <v>1</v>
      </c>
      <c r="C7" s="44" t="s">
        <v>37</v>
      </c>
      <c r="D7" s="45">
        <v>1</v>
      </c>
      <c r="E7" s="46" t="s">
        <v>32</v>
      </c>
      <c r="F7" s="47" t="s">
        <v>38</v>
      </c>
      <c r="G7" s="1"/>
      <c r="H7" s="48" t="s">
        <v>33</v>
      </c>
      <c r="I7" s="44" t="s">
        <v>35</v>
      </c>
      <c r="J7" s="46" t="s">
        <v>39</v>
      </c>
      <c r="K7" s="49" t="s">
        <v>40</v>
      </c>
      <c r="L7" s="50"/>
      <c r="M7" s="51" t="s">
        <v>41</v>
      </c>
      <c r="N7" s="51" t="s">
        <v>42</v>
      </c>
      <c r="O7" s="52" t="s">
        <v>43</v>
      </c>
      <c r="P7" s="53">
        <f>D7*Q7</f>
        <v>660</v>
      </c>
      <c r="Q7" s="54">
        <v>660</v>
      </c>
      <c r="R7" s="2"/>
      <c r="S7" s="55">
        <f>D7*R7</f>
        <v>0</v>
      </c>
      <c r="T7" s="56" t="str">
        <f t="shared" ref="T7" si="0">IF(ISNUMBER(R7), IF(R7&gt;Q7,"NEVYHOVUJE","VYHOVUJE")," ")</f>
        <v xml:space="preserve"> </v>
      </c>
      <c r="U7" s="57"/>
      <c r="V7" s="46" t="s">
        <v>17</v>
      </c>
    </row>
    <row r="8" spans="2:22" ht="195" customHeight="1" x14ac:dyDescent="0.25">
      <c r="B8" s="58">
        <v>2</v>
      </c>
      <c r="C8" s="59" t="s">
        <v>44</v>
      </c>
      <c r="D8" s="60">
        <v>2</v>
      </c>
      <c r="E8" s="61" t="s">
        <v>32</v>
      </c>
      <c r="F8" s="62" t="s">
        <v>52</v>
      </c>
      <c r="G8" s="3"/>
      <c r="H8" s="63" t="s">
        <v>33</v>
      </c>
      <c r="I8" s="64" t="s">
        <v>35</v>
      </c>
      <c r="J8" s="65" t="s">
        <v>33</v>
      </c>
      <c r="K8" s="66"/>
      <c r="L8" s="67"/>
      <c r="M8" s="68" t="s">
        <v>50</v>
      </c>
      <c r="N8" s="68" t="s">
        <v>51</v>
      </c>
      <c r="O8" s="69" t="s">
        <v>49</v>
      </c>
      <c r="P8" s="70">
        <f>D8*Q8</f>
        <v>4600</v>
      </c>
      <c r="Q8" s="71">
        <v>2300</v>
      </c>
      <c r="R8" s="4"/>
      <c r="S8" s="72">
        <f>D8*R8</f>
        <v>0</v>
      </c>
      <c r="T8" s="73" t="str">
        <f t="shared" ref="T8:T13" si="1">IF(ISNUMBER(R8), IF(R8&gt;Q8,"NEVYHOVUJE","VYHOVUJE")," ")</f>
        <v xml:space="preserve"> </v>
      </c>
      <c r="U8" s="74"/>
      <c r="V8" s="61" t="s">
        <v>13</v>
      </c>
    </row>
    <row r="9" spans="2:22" ht="211.5" customHeight="1" x14ac:dyDescent="0.25">
      <c r="B9" s="75">
        <v>3</v>
      </c>
      <c r="C9" s="76" t="s">
        <v>45</v>
      </c>
      <c r="D9" s="77">
        <v>2</v>
      </c>
      <c r="E9" s="78" t="s">
        <v>32</v>
      </c>
      <c r="F9" s="79" t="s">
        <v>53</v>
      </c>
      <c r="G9" s="5"/>
      <c r="H9" s="80" t="s">
        <v>33</v>
      </c>
      <c r="I9" s="81"/>
      <c r="J9" s="82"/>
      <c r="K9" s="83"/>
      <c r="L9" s="84"/>
      <c r="M9" s="85"/>
      <c r="N9" s="85"/>
      <c r="O9" s="86"/>
      <c r="P9" s="87">
        <f>D9*Q9</f>
        <v>3400</v>
      </c>
      <c r="Q9" s="88">
        <v>1700</v>
      </c>
      <c r="R9" s="6"/>
      <c r="S9" s="89">
        <f>D9*R9</f>
        <v>0</v>
      </c>
      <c r="T9" s="90" t="str">
        <f t="shared" si="1"/>
        <v xml:space="preserve"> </v>
      </c>
      <c r="U9" s="91"/>
      <c r="V9" s="92" t="s">
        <v>15</v>
      </c>
    </row>
    <row r="10" spans="2:22" ht="187.5" customHeight="1" x14ac:dyDescent="0.25">
      <c r="B10" s="75">
        <v>4</v>
      </c>
      <c r="C10" s="76" t="s">
        <v>45</v>
      </c>
      <c r="D10" s="77">
        <v>1</v>
      </c>
      <c r="E10" s="78" t="s">
        <v>32</v>
      </c>
      <c r="F10" s="79" t="s">
        <v>54</v>
      </c>
      <c r="G10" s="5"/>
      <c r="H10" s="80" t="s">
        <v>33</v>
      </c>
      <c r="I10" s="81"/>
      <c r="J10" s="82"/>
      <c r="K10" s="83"/>
      <c r="L10" s="84"/>
      <c r="M10" s="85"/>
      <c r="N10" s="85"/>
      <c r="O10" s="86"/>
      <c r="P10" s="87">
        <f>D10*Q10</f>
        <v>1200</v>
      </c>
      <c r="Q10" s="88">
        <v>1200</v>
      </c>
      <c r="R10" s="6"/>
      <c r="S10" s="89">
        <f>D10*R10</f>
        <v>0</v>
      </c>
      <c r="T10" s="90" t="str">
        <f t="shared" si="1"/>
        <v xml:space="preserve"> </v>
      </c>
      <c r="U10" s="91"/>
      <c r="V10" s="82"/>
    </row>
    <row r="11" spans="2:22" ht="139.5" customHeight="1" x14ac:dyDescent="0.25">
      <c r="B11" s="75">
        <v>5</v>
      </c>
      <c r="C11" s="76" t="s">
        <v>46</v>
      </c>
      <c r="D11" s="77">
        <v>2</v>
      </c>
      <c r="E11" s="78" t="s">
        <v>32</v>
      </c>
      <c r="F11" s="79" t="s">
        <v>55</v>
      </c>
      <c r="G11" s="5"/>
      <c r="H11" s="80" t="s">
        <v>33</v>
      </c>
      <c r="I11" s="81"/>
      <c r="J11" s="82"/>
      <c r="K11" s="83"/>
      <c r="L11" s="84"/>
      <c r="M11" s="85"/>
      <c r="N11" s="85"/>
      <c r="O11" s="86"/>
      <c r="P11" s="87">
        <f>D11*Q11</f>
        <v>220</v>
      </c>
      <c r="Q11" s="88">
        <v>110</v>
      </c>
      <c r="R11" s="6"/>
      <c r="S11" s="89">
        <f>D11*R11</f>
        <v>0</v>
      </c>
      <c r="T11" s="90" t="str">
        <f t="shared" si="1"/>
        <v xml:space="preserve"> </v>
      </c>
      <c r="U11" s="91"/>
      <c r="V11" s="93"/>
    </row>
    <row r="12" spans="2:22" ht="288.75" customHeight="1" x14ac:dyDescent="0.25">
      <c r="B12" s="75">
        <v>6</v>
      </c>
      <c r="C12" s="76" t="s">
        <v>47</v>
      </c>
      <c r="D12" s="77">
        <v>2</v>
      </c>
      <c r="E12" s="78" t="s">
        <v>32</v>
      </c>
      <c r="F12" s="79" t="s">
        <v>56</v>
      </c>
      <c r="G12" s="5"/>
      <c r="H12" s="80" t="s">
        <v>33</v>
      </c>
      <c r="I12" s="81"/>
      <c r="J12" s="82"/>
      <c r="K12" s="83"/>
      <c r="L12" s="84"/>
      <c r="M12" s="85"/>
      <c r="N12" s="85"/>
      <c r="O12" s="86"/>
      <c r="P12" s="87">
        <f>D12*Q12</f>
        <v>14000</v>
      </c>
      <c r="Q12" s="88">
        <v>7000</v>
      </c>
      <c r="R12" s="6"/>
      <c r="S12" s="89">
        <f>D12*R12</f>
        <v>0</v>
      </c>
      <c r="T12" s="90" t="str">
        <f t="shared" si="1"/>
        <v xml:space="preserve"> </v>
      </c>
      <c r="U12" s="91"/>
      <c r="V12" s="78" t="s">
        <v>14</v>
      </c>
    </row>
    <row r="13" spans="2:22" ht="156.75" customHeight="1" thickBot="1" x14ac:dyDescent="0.3">
      <c r="B13" s="94">
        <v>7</v>
      </c>
      <c r="C13" s="95" t="s">
        <v>48</v>
      </c>
      <c r="D13" s="96">
        <v>3</v>
      </c>
      <c r="E13" s="97" t="s">
        <v>32</v>
      </c>
      <c r="F13" s="98" t="s">
        <v>57</v>
      </c>
      <c r="G13" s="7"/>
      <c r="H13" s="99" t="s">
        <v>33</v>
      </c>
      <c r="I13" s="100"/>
      <c r="J13" s="101"/>
      <c r="K13" s="102"/>
      <c r="L13" s="103"/>
      <c r="M13" s="104"/>
      <c r="N13" s="104"/>
      <c r="O13" s="105"/>
      <c r="P13" s="106">
        <f>D13*Q13</f>
        <v>2250</v>
      </c>
      <c r="Q13" s="107">
        <v>750</v>
      </c>
      <c r="R13" s="8"/>
      <c r="S13" s="108">
        <f>D13*R13</f>
        <v>0</v>
      </c>
      <c r="T13" s="109" t="str">
        <f t="shared" si="1"/>
        <v xml:space="preserve"> </v>
      </c>
      <c r="U13" s="110"/>
      <c r="V13" s="97" t="s">
        <v>16</v>
      </c>
    </row>
    <row r="14" spans="2:22" ht="13.5" customHeight="1" thickTop="1" thickBot="1" x14ac:dyDescent="0.3">
      <c r="C14" s="13"/>
      <c r="D14" s="13"/>
      <c r="E14" s="13"/>
      <c r="F14" s="13"/>
      <c r="G14" s="13"/>
      <c r="H14" s="13"/>
      <c r="I14" s="13"/>
      <c r="J14" s="13"/>
      <c r="N14" s="13"/>
      <c r="O14" s="13"/>
      <c r="P14" s="13"/>
      <c r="S14" s="111"/>
    </row>
    <row r="15" spans="2:22" ht="60.75" customHeight="1" thickTop="1" thickBot="1" x14ac:dyDescent="0.3">
      <c r="B15" s="112" t="s">
        <v>10</v>
      </c>
      <c r="C15" s="113"/>
      <c r="D15" s="113"/>
      <c r="E15" s="113"/>
      <c r="F15" s="113"/>
      <c r="G15" s="113"/>
      <c r="H15" s="114"/>
      <c r="I15" s="115"/>
      <c r="J15" s="115"/>
      <c r="K15" s="115"/>
      <c r="L15" s="116"/>
      <c r="M15" s="18"/>
      <c r="N15" s="18"/>
      <c r="O15" s="117"/>
      <c r="P15" s="117"/>
      <c r="Q15" s="118" t="s">
        <v>11</v>
      </c>
      <c r="R15" s="119" t="s">
        <v>12</v>
      </c>
      <c r="S15" s="120"/>
      <c r="T15" s="121"/>
      <c r="U15" s="35"/>
      <c r="V15" s="122"/>
    </row>
    <row r="16" spans="2:22" ht="33" customHeight="1" thickTop="1" thickBot="1" x14ac:dyDescent="0.3">
      <c r="B16" s="123" t="s">
        <v>18</v>
      </c>
      <c r="C16" s="123"/>
      <c r="D16" s="123"/>
      <c r="E16" s="123"/>
      <c r="F16" s="123"/>
      <c r="G16" s="123"/>
      <c r="H16" s="123"/>
      <c r="I16" s="123"/>
      <c r="J16" s="123"/>
      <c r="L16" s="15"/>
      <c r="M16" s="15"/>
      <c r="N16" s="15"/>
      <c r="O16" s="124"/>
      <c r="P16" s="124"/>
      <c r="Q16" s="125">
        <f>SUM(P7:P13)</f>
        <v>26330</v>
      </c>
      <c r="R16" s="126">
        <f>SUM(S7:S13)</f>
        <v>0</v>
      </c>
      <c r="S16" s="127"/>
      <c r="T16" s="128"/>
    </row>
    <row r="17" spans="2:7" ht="14.25" customHeight="1" thickTop="1" x14ac:dyDescent="0.25"/>
    <row r="18" spans="2:7" ht="14.25" customHeight="1" x14ac:dyDescent="0.25"/>
    <row r="19" spans="2:7" ht="42" customHeight="1" x14ac:dyDescent="0.25">
      <c r="B19" s="130" t="s">
        <v>31</v>
      </c>
      <c r="C19" s="130"/>
      <c r="D19" s="130"/>
      <c r="E19" s="130"/>
      <c r="F19" s="130"/>
      <c r="G19" s="130"/>
    </row>
    <row r="20" spans="2:7" ht="14.25" customHeight="1" x14ac:dyDescent="0.25"/>
    <row r="21" spans="2:7" ht="14.25" customHeight="1" x14ac:dyDescent="0.25"/>
    <row r="22" spans="2:7" ht="14.25" customHeight="1" x14ac:dyDescent="0.25"/>
    <row r="23" spans="2:7" ht="14.25" customHeight="1" x14ac:dyDescent="0.25"/>
    <row r="24" spans="2:7" ht="14.25" customHeight="1" x14ac:dyDescent="0.25"/>
    <row r="25" spans="2:7" ht="14.25" customHeight="1" x14ac:dyDescent="0.25"/>
    <row r="26" spans="2:7" ht="14.25" customHeight="1" x14ac:dyDescent="0.25"/>
    <row r="27" spans="2:7" ht="14.25" customHeight="1" x14ac:dyDescent="0.25"/>
    <row r="28" spans="2:7" ht="14.25" customHeight="1" x14ac:dyDescent="0.25"/>
    <row r="29" spans="2:7" ht="14.25" customHeight="1" x14ac:dyDescent="0.25"/>
    <row r="30" spans="2:7" ht="14.25" customHeight="1" x14ac:dyDescent="0.25"/>
    <row r="31" spans="2:7" ht="14.25" customHeight="1" x14ac:dyDescent="0.25"/>
    <row r="32" spans="2:7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</sheetData>
  <sheetProtection algorithmName="SHA-512" hashValue="avLooxndOvJ5OB5wkyYQfyjPk5xBQz5lvlgUNrluEAhxxCTno8vv6SeiEM/Ead9J68hKFjOvd145AGx4mjPAvg==" saltValue="sm2H67D9unaYeSPCfBEOkg==" spinCount="100000" sheet="1" objects="1" scenarios="1"/>
  <mergeCells count="15">
    <mergeCell ref="V9:V11"/>
    <mergeCell ref="U8:U13"/>
    <mergeCell ref="M8:M13"/>
    <mergeCell ref="N8:N13"/>
    <mergeCell ref="B1:D1"/>
    <mergeCell ref="B15:G15"/>
    <mergeCell ref="R15:T15"/>
    <mergeCell ref="B19:G19"/>
    <mergeCell ref="R16:T16"/>
    <mergeCell ref="B16:J16"/>
    <mergeCell ref="I8:I13"/>
    <mergeCell ref="J8:J13"/>
    <mergeCell ref="K8:K13"/>
    <mergeCell ref="O8:O13"/>
    <mergeCell ref="L8:L13"/>
  </mergeCells>
  <conditionalFormatting sqref="B7:B13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13">
    <cfRule type="containsBlanks" dxfId="9" priority="5">
      <formula>LEN(TRIM(D7))=0</formula>
    </cfRule>
  </conditionalFormatting>
  <conditionalFormatting sqref="G7:H13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13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13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:J8" xr:uid="{C94306C9-61CF-4E17-91AB-BD47E1DFF943}">
      <formula1>"ANO,NE"</formula1>
    </dataValidation>
    <dataValidation type="list" showInputMessage="1" showErrorMessage="1" sqref="E7:E13" xr:uid="{00000000-0002-0000-0000-000001000000}">
      <formula1>"ks,bal,sada,"</formula1>
    </dataValidation>
  </dataValidations>
  <hyperlinks>
    <hyperlink ref="H6" location="AVT!B16" display="Odkaz na splnění požadavku Energy star nebo TCO Certified a energetický štítek*" xr:uid="{59AF0BED-A96E-4B78-910B-0E960D105F09}"/>
  </hyperlink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V7:V9 V12:V13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2025-09-29T08:42:44Z</cp:lastPrinted>
  <dcterms:created xsi:type="dcterms:W3CDTF">2014-03-05T12:43:32Z</dcterms:created>
  <dcterms:modified xsi:type="dcterms:W3CDTF">2025-09-30T06:52:13Z</dcterms:modified>
</cp:coreProperties>
</file>